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
    </mc:Choice>
  </mc:AlternateContent>
  <bookViews>
    <workbookView xWindow="0" yWindow="0" windowWidth="28800" windowHeight="1038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9" i="1" l="1"/>
  <c r="R29" i="1"/>
  <c r="Q29" i="1"/>
  <c r="S28" i="1"/>
  <c r="R28" i="1"/>
  <c r="Q28" i="1"/>
  <c r="S26" i="1"/>
  <c r="R26" i="1"/>
  <c r="Q26" i="1"/>
  <c r="S24" i="1"/>
  <c r="R24" i="1"/>
  <c r="Q24" i="1"/>
  <c r="S14" i="1"/>
  <c r="R14" i="1"/>
  <c r="Q14" i="1"/>
  <c r="S10" i="1"/>
  <c r="R10" i="1"/>
  <c r="Q10" i="1"/>
</calcChain>
</file>

<file path=xl/comments1.xml><?xml version="1.0" encoding="utf-8"?>
<comments xmlns="http://schemas.openxmlformats.org/spreadsheetml/2006/main">
  <authors>
    <author>Victoria Eugenia Ramirez Rojas</author>
  </authors>
  <commentList>
    <comment ref="K18" authorId="0" shapeId="0">
      <text>
        <r>
          <rPr>
            <b/>
            <sz val="9"/>
            <color indexed="81"/>
            <rFont val="Tahoma"/>
            <family val="2"/>
          </rPr>
          <t>Victoria Eugenia Ramirez Rojas:</t>
        </r>
        <r>
          <rPr>
            <sz val="9"/>
            <color indexed="81"/>
            <rFont val="Tahoma"/>
            <family val="2"/>
          </rPr>
          <t xml:space="preserve">
Potosí</t>
        </r>
      </text>
    </comment>
  </commentList>
</comments>
</file>

<file path=xl/sharedStrings.xml><?xml version="1.0" encoding="utf-8"?>
<sst xmlns="http://schemas.openxmlformats.org/spreadsheetml/2006/main" count="166" uniqueCount="116">
  <si>
    <t xml:space="preserve">No Proyecto Inversión </t>
  </si>
  <si>
    <t>Proyecto Inversión</t>
  </si>
  <si>
    <r>
      <rPr>
        <b/>
        <sz val="8"/>
        <color rgb="FF000000"/>
        <rFont val="Calibri"/>
        <family val="2"/>
      </rPr>
      <t xml:space="preserve">N° Meta
</t>
    </r>
    <r>
      <rPr>
        <sz val="8"/>
        <color rgb="FF000000"/>
        <rFont val="Calibri"/>
        <family val="2"/>
      </rPr>
      <t>(Anexo 4-Acuerdo 927-2024)</t>
    </r>
  </si>
  <si>
    <t xml:space="preserve">Código Meta
Segplan 2.0. </t>
  </si>
  <si>
    <t xml:space="preserve">Nombre meta  plan de desarrollo </t>
  </si>
  <si>
    <t>Meta IDU</t>
  </si>
  <si>
    <t>Unidad de medida</t>
  </si>
  <si>
    <t>Código Indicador
Segplan 2.0.</t>
  </si>
  <si>
    <t xml:space="preserve">Indicador </t>
  </si>
  <si>
    <t>Tipo anualización</t>
  </si>
  <si>
    <t xml:space="preserve">% Avance anual </t>
  </si>
  <si>
    <t>Avances</t>
  </si>
  <si>
    <t>Programación meta  física (enero a dic 2025)</t>
  </si>
  <si>
    <t>Ejecución meta  física 
 (enero a septiembre 2025)</t>
  </si>
  <si>
    <t>Avance acumulado meta PDD 2024-2027
 (corte septiembre 2025)</t>
  </si>
  <si>
    <t>% cumplimiento acumulado meta PDD (corte septiembre 2025)</t>
  </si>
  <si>
    <t>Consolidación de infraestructura vial y ciclo infraestructura para una movilidad sostenible, eficiente, inclusiva que promueve la integración modal en Bogotá D.C.</t>
  </si>
  <si>
    <t>Conservar 2915 Kilómetro(s)-carril de la red vial (IDU 1550)</t>
  </si>
  <si>
    <t>Km-carril</t>
  </si>
  <si>
    <t>Número de kilómetros-carril de la red vial de Bogotá conservados</t>
  </si>
  <si>
    <t>suma</t>
  </si>
  <si>
    <t>Durante lo corrido del Plan de Desarrollo se ha avanzado en la conservación 376,59 km-carril de malla vial, de los cuales 149,06 se lograron al corte de diciembre de 2024 y 227,53 a septiembre de 2025. Alcanzando un cumplimiento acumulado al corte de 24,30% del total de la meta programada.
Durante la vigencia 2025, al corte de 30-09-2025 se conservaron 227.53 km-carril de malla vial, distribuidos así: 194.29km-carril de la vial arterial no troncal, 23.11 km-carril de malla vial arterial troncal, 10.13 km-carril de malla vial que soporta SITP</t>
  </si>
  <si>
    <t>Conservar 142 Kilómetro(s) lineales de la red de cicloinfraestructura (95 IDU)</t>
  </si>
  <si>
    <t>Km-lineal</t>
  </si>
  <si>
    <t>Número de kilómetros-lineales de la red de ciclo infraestructura conservados</t>
  </si>
  <si>
    <t>Durante lo corrido del Plan de Desarrollo se ha avanzado en la conservación de 47,49 km lineales de ciclorruta alcanzando un cumplimiento acumulado al corte de 49,99% del total de la meta programada.
Durante la vigencia 2025, a corte del 30-09-2025 se conservaron 37,78 km ciclorruta, mediante actividades de conservación a través de los siguientes contratos IDU-1791-2021, IDU-1787-2021, IDU-1782-2021, IDU-2407-2024, IDU-2408-2024, IDU-2409-2024 y IDU-2435-2024</t>
  </si>
  <si>
    <t>Construir 80 Kilómetro(s)-carril de malla vial en la ciudad</t>
  </si>
  <si>
    <t>Número de kilómetros de malla vial construidos</t>
  </si>
  <si>
    <t>Contratar 50 Kilómetro(s)-carril de malla vial en la ciudad</t>
  </si>
  <si>
    <t>Número de kilómetros de malla vial contratados en fase de construcción</t>
  </si>
  <si>
    <t>Estructurar proyectos viales correspondientes a 21 Kilómetro(s) lineales de malla vial</t>
  </si>
  <si>
    <t>Km-lineales (vías)</t>
  </si>
  <si>
    <t>Número de kilómetros de malla vial contratados en fase de estudios y diseños</t>
  </si>
  <si>
    <t>Construir 59 Kilómetro(s) lineales de la red de cicloinfraestructura ( IDU 31)</t>
  </si>
  <si>
    <t>Km-lineales
(km ciclorruta)</t>
  </si>
  <si>
    <t>Número de kilómetros-lineales de la red de ciclo infraestructura construida</t>
  </si>
  <si>
    <t>Durante lo corrido del Plan de Desarrollo se ha avanzado en la construcción de 4,92 km lineales de ciclorruta.
Durante la vigencia 2025 se avanzó en la construcción de 2,79 km de ciclorrutas en la ejecución en los proyectos como el de Reforzamiento Puente Cl.174, construcción de Av. Mutis (Cra.114-122), Av. Rincon por Av. Boyaca, y avance en la Cra 50 Autopista SUR - 1ro Mayo</t>
  </si>
  <si>
    <t xml:space="preserve"> Alcanzar 46 Enlace(s) vehiculares (8 construidos; 8 reforzados; 30 conservados)</t>
  </si>
  <si>
    <t>Enlaces vehiculares construidos/reforzados</t>
  </si>
  <si>
    <t>Sumatoria de enlaces vehiculares construidos y/o contratados - reforzados</t>
  </si>
  <si>
    <t>Enlaces vehiculares conservados</t>
  </si>
  <si>
    <t>Sumatoria de enlaces vehiculares conservados</t>
  </si>
  <si>
    <r>
      <t xml:space="preserve">Durante lo corrido del Plan de Desarrollo se ha realizado la conservación </t>
    </r>
    <r>
      <rPr>
        <sz val="8"/>
        <rFont val="Calibri"/>
        <family val="2"/>
      </rPr>
      <t>de 19 puentes vehiculare</t>
    </r>
    <r>
      <rPr>
        <sz val="8"/>
        <color rgb="FF000000"/>
        <rFont val="Calibri"/>
        <family val="2"/>
      </rPr>
      <t>s,  en las siguientes ubicaciones:
19 puentes o enlaces vehiculares conservados
1. Pte. Av. Pepe Sierra por Av. Paseo de los libertadores
2. Pte. Av. Chile por Av. Ciudad de Quito
3. Pte. Av. Medellín por Av. Paseo de los libertadores.
4. Pte Av. Gabriel Andrade Lleras  por Av. Ciudad de Quito. (Costado Sur).
5. Pte Av. Gabriel Andrade Lleras  por Av. Ciudad de Quito. (Costado Norte).
6. Pte Av. Boyacá por Av. Villavicencio (Costado Oriental) 
7. Pte Av. Boyacá por Av. Villavicencio (Costado occidental) 
8 Pte. Av. Ciudad de Villavicencio por carrera 22A Sobre el rio Tunjuelito (Costado Norte)
9. Pte  Av. Paseo de los libertadores por Av. Laureano Gómez (costado oriental)
10. Pte. Av. Ciudad de Villavicencio por carrera 22A Sobre el rio Tunjuelito (Costado Sur)
11. Pte. Av. Paseo de los libertadores por Av. Laureano Gómez (costado occidental)
12.  Av. Esperanza por Av. Batallón Caldas (Costado sur)
13. Av Medellin Por Av Congreso Eucaristico (Costado Sur)
14. Av. Esperanza por Av. Batallón Caldas (Costado Norte)
15. DG 136 por Avenida Transversal De Suba (Puente La Virgen)
16. Av. La Esmeralda por CL 22A (Costado occidental)
17. Av. Ciudad de Villavicencio por Calle 53A Sur
18. Av. La Esmeralda por CL 22A (costado oriental)
19. Carrera 110 con Calle 67A sobre el Humedal Jaboque
Entre las actividades principales se encuentran el sellado e inyección de fisuras en la estructura del puente, el reemplazo de la carpeta de rodadura para mejorar la superficie de tránsito y la reparación de áreas deterioradas, entre otras.</t>
    </r>
  </si>
  <si>
    <t>TOTAL PROYECTO 8032</t>
  </si>
  <si>
    <t>Consolidación del sistema del espacio público, para brindar movilidad segura, inclusiva y sostenible en Bogotá D.C.</t>
  </si>
  <si>
    <t>Construir 417460 Metro(s) cuadrado(s) de Espacio Público inclusivo y accesible</t>
  </si>
  <si>
    <t>m2</t>
  </si>
  <si>
    <t>Número de metros cuadrados de espacio público construidos</t>
  </si>
  <si>
    <t>Suma</t>
  </si>
  <si>
    <t>Durante lo corrido del Plan de Desarrollo, se ha avanzado en la construcción de 126.545,14 m2 de espacio público.
De los cuales, durante la vigencia 2025 se ha avanzado en la construcción de 68.035,62 m2, en proyectos de infraestructura como calles comerciales de Engativá, conexiones transversales de calle 73, calle 79b, parque Gilma Jimenez, Zonas industriales Montevideo y Puente Aranda, Avenida Sirena, Avenida Laureano, Avenida Mutis, Avenida Rincón, Cable San Cristóbal, entre otras.</t>
  </si>
  <si>
    <t>Conservar 1120000 Metro(s) cuadrado(s) de la red de infraestructura peatonal para mejorar la movilidad urbana y promover el transporte sostenible (IDU 1.046.300)</t>
  </si>
  <si>
    <t>Número de metros cuadrados de la red de infraestructura peatonal conservados</t>
  </si>
  <si>
    <t>Durante lo corrido del Plan de Desarrollo se han conservado 546.537,34 m2 de espacio público alcanzando el 52,24% de la meta programada en el IDU.
En la vigencia 2025, a corte del 30-09-2025 se conservaron 231.669,31 m2 de espacio público en las diferentes localidades de la ciudad, a través de estrategias de intervención como  mantenimiento rutinario, periódico, rehabilitación y reconstrucción.</t>
  </si>
  <si>
    <t>Conservar 126 Enlace(s) de la red de espacio público para la movilidad universal</t>
  </si>
  <si>
    <t>Enlace peatonal</t>
  </si>
  <si>
    <t>Número de enlaces de la red de espacio público para la movilidad conservados (puentes peatonales ciclo puentes)</t>
  </si>
  <si>
    <t>Durante lo corrido del Plan de Desarrollo se han conservado 34 enlaces peatonales alcanzando el 26,98% de la meta programada en el IDU.
En la vigencia 2025, a corte del 30-09-2025 se han conservado 12 enlaces peatonales, con estrategias de intervención por conservación programada: mantenimiento rutinario, mantenimiento periódico, rehabilitación dentro de la zona objeto del contrato:
Puentes terminados 2025:
1. Av. Paseo de los Libertadores por Calle 152 (Estación Mazuren)
2. Av. Ciudad de Quito por Calle 65
3. Av. Batallón Caldas por Av. Ciudad de Quito (Costado Norte)
4. Av. Suba por Calle 132A (Estación Gratamira)
5. Av. Medellín por Carrera 90 (Estación Carrera 90)
6.  Av. Jorge Eliecer Gaitan por Av. Ciudad de Quito
7. Av. Boyacá por Calle 64 sur (Lucero)
8. Av. NQS por calle 67A
9. Av. Paseo de Los Libertadores por calle 137 (Alcalá acceso norte)
10. Av. Américas con Cra 61 (Outlets)
11. Av. Américas por Cra 53F (Estación Distrito Grafiti) 
12. Avenida José Celestino Mutis por KR 36A (Parque de los novios)</t>
  </si>
  <si>
    <t>TOTAL PROYECTO 8022</t>
  </si>
  <si>
    <t>Construcción de infraestructura de transporte para una movilidad sostenible, eficiente, inclusiva que promueve la integración modal en Bogotá D. C.</t>
  </si>
  <si>
    <t>Alcanzar 143 Kilómetro(s) en operación de troncales de sistema de transporte público masivo (29 kms nuevos)</t>
  </si>
  <si>
    <t>km troncal en operación</t>
  </si>
  <si>
    <t>Kilómetros de troncales en operación del sistema de transporte público</t>
  </si>
  <si>
    <t>Creciente</t>
  </si>
  <si>
    <t xml:space="preserve">Se realizó entrega del proyecto  troncal Caracas Sur a la comunidad el  31 de enero del 2025 beneficiando 845 mil personas de la localidades de Usme, Tunjuelito y Rafael Uribe Uribe. 
Este proyecto de infraestructura comprende 3,5 km cicloruta, 18,1 Km de malla vial arterial, 63.401 m2 de espacio público, 20.990 m2 de zonas verdes y 2 estaciones (Danubio y Molinos).
Adicionalmente, para la vigencia 2025, se prevé la terminación y puesta en operación del G5 de la Av. 68.
</t>
  </si>
  <si>
    <t>Alcanzar 32 Kilómetro(s) contratados de troncales de sistema de transporte público masivo con perspectiva de integración regional en aquellos corredores con influencia en la ciudad-región</t>
  </si>
  <si>
    <t>km troncal contratado</t>
  </si>
  <si>
    <t>Kilómetros de troncales del sistema de transporte publico masivo contratado</t>
  </si>
  <si>
    <r>
      <t xml:space="preserve">Para la vigencia 2025 se tiene contemplada la contratación de los siguientes proyectos para la Construcción de Troncales: 
</t>
    </r>
    <r>
      <rPr>
        <b/>
        <sz val="8"/>
        <color indexed="8"/>
        <rFont val="Calibri"/>
        <family val="2"/>
      </rPr>
      <t>CALLE 13:</t>
    </r>
    <r>
      <rPr>
        <sz val="8"/>
        <color indexed="8"/>
        <rFont val="Calibri"/>
        <family val="2"/>
      </rPr>
      <t xml:space="preserve"> Para la vigencia 2025 se tiene contemplada la contratación de los siguientes </t>
    </r>
    <r>
      <rPr>
        <b/>
        <sz val="8"/>
        <color indexed="8"/>
        <rFont val="Calibri"/>
        <family val="2"/>
      </rPr>
      <t xml:space="preserve">Lotes: 3 a 6, </t>
    </r>
    <r>
      <rPr>
        <sz val="8"/>
        <color indexed="8"/>
        <rFont val="Calibri"/>
        <family val="2"/>
      </rPr>
      <t>los cuales se tienen programados para ser adjudicados en el segundo semestre del 2025.</t>
    </r>
    <r>
      <rPr>
        <sz val="8"/>
        <color theme="1"/>
        <rFont val="Calibri"/>
        <family val="2"/>
      </rPr>
      <t xml:space="preserve"> Proceso principal en prepliegos. Se presentó documento de Justificación ante Transmilenio para solicitud de Vigencias Futuras y se declaró proyecto de importancia estratégica(SEPTIEMBRE)
* Proyecto principal publicado en Prepliegos IDU-LP-SGI-005-2025 Interventoría se remitió para para revisión en V2 a la DTPS
</t>
    </r>
    <r>
      <rPr>
        <b/>
        <sz val="8"/>
        <color theme="1"/>
        <rFont val="Calibri"/>
        <family val="2"/>
      </rPr>
      <t/>
    </r>
  </si>
  <si>
    <t>Iniciar la operación de 1 Línea(s) de cable</t>
  </si>
  <si>
    <t>Número de cables</t>
  </si>
  <si>
    <t>Cables en operación</t>
  </si>
  <si>
    <t>Contratar 1 Línea(s) de cable</t>
  </si>
  <si>
    <t>Cables Contratados</t>
  </si>
  <si>
    <t>Estructurar 1 Línea(s) de cable (estudios y diseños Fase I)</t>
  </si>
  <si>
    <t>Cables con estudios y diseños</t>
  </si>
  <si>
    <t>Mejorar la infraestructura de 5 Patio(s) del SITP a través de la puesta en operación de 2 patios y la adecuación física de 3 patios (TM)</t>
  </si>
  <si>
    <t>Número de patios</t>
  </si>
  <si>
    <t>Patios en operación</t>
  </si>
  <si>
    <t>El contrato para la construcción de patio taller zonal SITP El Gaco se encuentra suspendido desde el 16 de agosto del 2024,Se amplía nuevamente la suspensión del contrato hasta el 04 de noviembre del 2025 a la espera de especificaciones de parametros técnicos operacionales y de infraestructura por parte de TMSA (operación del flota técnologica eléctrica).</t>
  </si>
  <si>
    <t>Desarrollar al menos 2 Proyecto(s) de Desarrollo Urbanístico y/o Proyectos de Renovación Urbana para la Movilidad Sostenible (PRUMS) y/o Complejos de Intercambio Modal (CIM), de la red de transporte público</t>
  </si>
  <si>
    <t>Número de proyectos</t>
  </si>
  <si>
    <t xml:space="preserve">Proyectos de Renovación Urbana para la Movilidad Sostenible (PRUMS) y Proyectos de Desarrollo Urbanístico de la red de transporte </t>
  </si>
  <si>
    <t>Implementar el 23 % de la inserción urbana del Regiotram de Occidente</t>
  </si>
  <si>
    <t>porcentaje</t>
  </si>
  <si>
    <r>
      <rPr>
        <sz val="8"/>
        <color rgb="FF000000"/>
        <rFont val="Calibri"/>
        <family val="2"/>
      </rPr>
      <t xml:space="preserve">Porcentaje de avance en el proyecto Regiotram de Occidente </t>
    </r>
    <r>
      <rPr>
        <sz val="8"/>
        <color rgb="FF00CCFF"/>
        <rFont val="Calibri"/>
        <family val="2"/>
      </rPr>
      <t>(Estaciones)</t>
    </r>
  </si>
  <si>
    <t>Generar 5000 Nuevo(s) cupos de cicloparqueaderos seguros incluyendo portales y estaciones intermedias de Transmilenio que aún no tengan esta oferta</t>
  </si>
  <si>
    <t>Número</t>
  </si>
  <si>
    <t>Número de cupos de ciclo parqueaderos generados</t>
  </si>
  <si>
    <t>TOTAL PROYECTO 8015</t>
  </si>
  <si>
    <t>Fortalecimiento del modelo de operación institucional del Instituto de Desarrollo Urbano en Bogotá
D.C.</t>
  </si>
  <si>
    <t>Desarrollar el 100 % de la estrategia de mejora y sostenibilidad del Modelo Integrado De Planeación y Gestión - Mipg en las entidades del Sector Movilidad</t>
  </si>
  <si>
    <t>Porcentaje de la estrategia de mejora y sostenibilidad del Mipg en las entidades del Sector Movilidad</t>
  </si>
  <si>
    <t>Constante</t>
  </si>
  <si>
    <t>A partir de los resultados del FURAG, se identificaron y están en proceso de implementación actividades operativas y en el Plan de sostenibilidad se decidió la inclusión de cuatro actividades que se consideran estratégicas, es por esto que actualmente el Plan de
Sostenibilidad MIPG 2025 del Instituto de Desarrollo Urbano (IDU), tiene 57 actividades para ser ejecutadas durante la presente vigencia. Con corte al tercer trimestre, el avance promedio de las actividades es de 74,81%, cumpliendo y superando el promedio
esperado de 72,66%, aportando a la eficiencia institucional.
La mayoría de las políticas incluidas en el Plan de sostenibilidad MIPG alcanzaron los avances definidos, se destaca el avance de la política de fortalecimiento organizacional y simplificación de procesos y servicio al ciudadano, que han gestionado las actividades
planeadas con porcentajes de avance superiores a los definidos."</t>
  </si>
  <si>
    <t>TOTAL PROYECTO 8014</t>
  </si>
  <si>
    <t>Integración funcional del Regiotram a la estructura urbana de la ciudad</t>
  </si>
  <si>
    <t>288_7786</t>
  </si>
  <si>
    <t>2218_7786</t>
  </si>
  <si>
    <t>Porcentaje de avance en el proyecto Regiotram de Occidente</t>
  </si>
  <si>
    <t>TOTAL PROYECTO 7786</t>
  </si>
  <si>
    <t>TOTAL INVERSIÓN DIRECTA</t>
  </si>
  <si>
    <t>N/A</t>
  </si>
  <si>
    <t>El convenio 1624-2023 que soporta la ejecución de la meta fue nuevamente suspendido hasta el mes de Noviembre de 2025 debido a que se hace necesario analizar el resultado de los presupuestos definidos para las estaciones elevadas.
El convenio se encuentra en evaluación y su ejecución depende del recibo y aprobación de los estudios y diseños por parte de la Empresa Férrea Regional- EFR y que el concesionario  ejecute las obras</t>
  </si>
  <si>
    <t>El convenio IDU-1485-2025 cuyo objeto es AUNAR ESFUERZOS TÉCNICOS, JURÍDICOS, ADMINISTRATIVOS Y FINANCIEROS PARA DESARROLLAR LA FACTIBILIDAD DEL CABLE AÉREO QUE CONECTE AL MUNICIPIO DE LA CALERA CON BOGOTÁ D.C,se encuentra en proceso de suscripción y legalización.</t>
  </si>
  <si>
    <t xml:space="preserve">En cierre de pendientes de la Etapa de Estudios y Diseños para pasar a la etapa de obra. En fase de Aprobaciones. 
Por otra parte, se avanza en la gestión predial para el desarrollo del proyecto de Cable Aéreo Potosí
</t>
  </si>
  <si>
    <t xml:space="preserve">El Cable Aéreo San Cristóbal, tras concluir el izaje de las 21 torres, alcanza un avance del 82.28% en la etapa de construcción. Se proyecta que la obra  este concluida en agosto de 2026 y luego de las respectivas pruebas entre en operación en diciembre de 2026.  </t>
  </si>
  <si>
    <t>Ppto Prog vigencia 2025 a (30/09/2025)</t>
  </si>
  <si>
    <t>Ppto Ejecutado vigencia  2025 a (30/09/2025)</t>
  </si>
  <si>
    <t>Giros vigencia 2025 a (30/09/2025)</t>
  </si>
  <si>
    <t>Durante lo corrido del Plan de Desarrollo se ha avanzado en la construcción de 71,59 km-carril de malla vial, de los cuales: 
De enero a septiembre de 2025 se avanzó en la construcción de 50,73 km-carril, distribuidos así:
*14,51 km-carril se han construido en proyectos de infraestructura como la construccion de calles comerciales de Engativa, Zona Industrial Montevideo y Puente Aranda; Av. El Rincón de Av. Boyacá a Cra. 91;  Av. Jose Celestino Mutis; Av. Laureano Gómez de CL183 a CL193; Av. La Sirena de Autonorte a Av. Boyacá; Calle 45 de carrera 7 a carrera 5.
*36,22 km-carril están asociados a troncales de Transmilenio (Extensión Troncal Caracas, Troncal Av. 68 y Troncal Av. Ciudad de Cali).</t>
  </si>
  <si>
    <t xml:space="preserve">En la vigencia 2025 se avanza en los siguientes proyectos:
SANTA BARBARA Y CONTADOR: Proyecto de pliegos, proceso IDU-LP-SGDU-014-2025 . 
AV.J.GAITAN C.AK33 DE AV.BOYACA AV.C.EUC Pliegos definitivos IDU-CMA-DTP-005-2025
</t>
  </si>
  <si>
    <t>Para la vigencia 2025 se adelantan las siguientes gestiones encaminadas al cumplimiento de la meta:
SUBA COTA  El contrato se encuentra actualmente con un Avance Programado del 95,87% y una Ejecución del 97,65 % para el total del proyecto.
ALO NORTE Para el corte el avance en factibilidad corresponde al 95,87 %.</t>
  </si>
  <si>
    <r>
      <t xml:space="preserve">Durante lo corrido del Plan de Desarrollo se han construido  9 ptes vehiculares y se han reforzado </t>
    </r>
    <r>
      <rPr>
        <b/>
        <sz val="8"/>
        <rFont val="Calibri"/>
        <family val="2"/>
      </rPr>
      <t>5,  para un total de 14</t>
    </r>
    <r>
      <rPr>
        <sz val="8"/>
        <rFont val="Calibri"/>
        <family val="2"/>
      </rPr>
      <t xml:space="preserve"> puent</t>
    </r>
    <r>
      <rPr>
        <sz val="8"/>
        <color theme="1"/>
        <rFont val="Calibri"/>
        <family val="2"/>
      </rPr>
      <t xml:space="preserve">es vehiculares, lo que representa un avance de la meta PDD de 71.71%.
</t>
    </r>
    <r>
      <rPr>
        <b/>
        <sz val="8"/>
        <color rgb="FF00CCFF"/>
        <rFont val="Calibri"/>
        <family val="2"/>
      </rPr>
      <t xml:space="preserve">
</t>
    </r>
    <r>
      <rPr>
        <sz val="8"/>
        <color theme="1"/>
        <rFont val="Calibri"/>
        <family val="2"/>
      </rPr>
      <t>Los 9</t>
    </r>
    <r>
      <rPr>
        <b/>
        <sz val="8"/>
        <color theme="1"/>
        <rFont val="Calibri"/>
        <family val="2"/>
      </rPr>
      <t xml:space="preserve"> Puentes vehiculares construidos durante el PDD son:</t>
    </r>
    <r>
      <rPr>
        <sz val="8"/>
        <color theme="1"/>
        <rFont val="Calibri"/>
        <family val="2"/>
      </rPr>
      <t xml:space="preserve">
Un (1) enlace vehicular CL. 49SUR X CR 5F SAN AGUSTÍN (Contrato IDU-1167-2023)
Dos (2)  enlaces vehiculares nuevos (uno en cada sentido), ubicados en intersección de la  Av. Alsacia (Calle 12) con Av Boyaca (grupo 3)  IDU-1539-2018
Un (1) Troncal Avenida 68 Grupo 2 - Cll. 18S a Av. de las Américas
</t>
    </r>
    <r>
      <rPr>
        <sz val="8"/>
        <color rgb="FF000000"/>
        <rFont val="Calibri"/>
        <family val="2"/>
      </rPr>
      <t>Un (1) Puente Vehicular calle 100 con suba-Troncal Avenida 68 Grupo 8 - Cr. 65 a Cr. 48
Tres (3)  enlaces vehiculares en la intersección Av. Rincón - Calle 127 con Av. Boyacá
Un (1)  enlace vehicular Troncal Avenida 68 Grupo 5 - Av. Esperanza a Cll. 46 (BRT cra 68 - calle 26)</t>
    </r>
    <r>
      <rPr>
        <sz val="8"/>
        <color rgb="FFFF6600"/>
        <rFont val="Calibri"/>
        <family val="2"/>
      </rPr>
      <t xml:space="preserve">
</t>
    </r>
    <r>
      <rPr>
        <sz val="8"/>
        <color theme="1"/>
        <rFont val="Calibri"/>
        <family val="2"/>
      </rPr>
      <t xml:space="preserve">
Los 5  </t>
    </r>
    <r>
      <rPr>
        <b/>
        <sz val="8"/>
        <color theme="1"/>
        <rFont val="Calibri"/>
        <family val="2"/>
      </rPr>
      <t xml:space="preserve">Puentes o enlaces vehiculares con reforzamiento estructural durante el PDD son:
</t>
    </r>
    <r>
      <rPr>
        <sz val="8"/>
        <color theme="1"/>
        <rFont val="Calibri"/>
        <family val="2"/>
      </rPr>
      <t xml:space="preserve">(1) AVENIDA CIUDAD DE QUITO POR AVENIDA PASEO DE LOS LIBERTADORES (CONECTANTE TM); 
(2) AVENIDA RODRIGO LARA BONILLA (AV. CALLE 127) POR AVENIDA PASEO DE LOS LIBERTADORES.
(3) Puente de la Av. Villavicencio con Autopista  Sur.
(4) Reforzamiento Troncal Avenida 68 Grupo 5 - Av. Esperanza a Cll. 46
En la vigencia </t>
    </r>
    <r>
      <rPr>
        <b/>
        <sz val="8"/>
        <color theme="1"/>
        <rFont val="Calibri"/>
        <family val="2"/>
      </rPr>
      <t>2025</t>
    </r>
    <r>
      <rPr>
        <sz val="8"/>
        <color theme="1"/>
        <rFont val="Calibri"/>
        <family val="2"/>
      </rPr>
      <t xml:space="preserve">, se adelantó el reforzamiento del siguiente puente:
</t>
    </r>
    <r>
      <rPr>
        <sz val="8"/>
        <color rgb="FF000000"/>
        <rFont val="Calibri"/>
        <family val="2"/>
      </rPr>
      <t>(5) Reforzamiento estructural G2 - Cl 134 con Aut Norte</t>
    </r>
    <r>
      <rPr>
        <sz val="8"/>
        <color theme="1"/>
        <rFont val="Calibri"/>
        <family val="2"/>
      </rPr>
      <t xml:space="preserve">
Los enlaces vehiculares construidos y reforzados hacen parte de la intervención en la malla vial que realiza el Instituto de Desarrollo Urbano, aportando a la seguridad vial, garantizando la movilidad de los ciudadanos y aumentado la vida util de las estructuras conservadas.</t>
    </r>
  </si>
  <si>
    <t>Con la SDM se trabajó en una extensión del  programa "Al colegio en Bici" lo que requierió que la Secretaría Distrital de Educación -SDE- presentará una información sobre ubicación de los colegios donde se podía implementar, esto requierió la suscripción de un Convenio marco con la SDE. 
Se inició el convenio con la SDE para el proceso de implementación de Cicloparqueaderos, el cual se encuentra en etapa preliminar.
Por otra parte, se adelanta la ejecución del proyecto de TM grupo 1, 3 de Av. Ciudad de Cali  y los cicloparqueaderos serán reportados una vez sea finalizado el proyecto.
Igualmente el proyecto de Reforzamiento Estructural del Puente Peatonal Atirantado Cl. 174 sobre la Autopista Norte, de acceso al Portal Norte, con un avance del 97%, entregará a la comunidad 88 cicloparqueaderos en el mes de noviemrbe de 2025.</t>
  </si>
  <si>
    <t>CALI POR FERROCARRIL  Se adelanta la gestión de recursos con el fin de amparar el proceso de licitación pública para ser contratado en la vigencia 2026</t>
  </si>
  <si>
    <t>Se estudia la posible ubicación del PRUMS.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</si>
</sst>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 #,##0.00_-;_-* &quot;-&quot;??_-;_-@"/>
    <numFmt numFmtId="165" formatCode="#,##0.."/>
    <numFmt numFmtId="166" formatCode="_-* #,##0_-;\-* #,##0_-;_-* &quot;-&quot;??_-;_-@"/>
    <numFmt numFmtId="167" formatCode="_-* #,##0_-;\-* #,##0_-;_-* &quot;-&quot;??_-;_-@_-"/>
  </numFmts>
  <fonts count="17" x14ac:knownFonts="1">
    <font>
      <sz val="11"/>
      <color theme="1"/>
      <name val="Calibri"/>
      <family val="2"/>
      <scheme val="minor"/>
    </font>
    <font>
      <sz val="11"/>
      <color theme="1"/>
      <name val="Calibri"/>
      <family val="2"/>
      <scheme val="minor"/>
    </font>
    <font>
      <sz val="8"/>
      <color theme="1"/>
      <name val="Calibri"/>
      <family val="2"/>
    </font>
    <font>
      <b/>
      <sz val="8"/>
      <color rgb="FF000000"/>
      <name val="Calibri"/>
      <family val="2"/>
    </font>
    <font>
      <sz val="8"/>
      <color rgb="FF000000"/>
      <name val="Calibri"/>
      <family val="2"/>
    </font>
    <font>
      <b/>
      <sz val="8"/>
      <color theme="1"/>
      <name val="Calibri"/>
      <family val="2"/>
    </font>
    <font>
      <sz val="8"/>
      <name val="Calibri"/>
      <family val="2"/>
    </font>
    <font>
      <sz val="8"/>
      <color rgb="FF00CCFF"/>
      <name val="Calibri"/>
      <family val="2"/>
    </font>
    <font>
      <b/>
      <sz val="8"/>
      <color rgb="FF00CCFF"/>
      <name val="Calibri"/>
      <family val="2"/>
    </font>
    <font>
      <sz val="8"/>
      <color rgb="FFFF6600"/>
      <name val="Calibri"/>
      <family val="2"/>
    </font>
    <font>
      <sz val="8"/>
      <color rgb="FF00B0F0"/>
      <name val="Calibri"/>
      <family val="2"/>
    </font>
    <font>
      <sz val="11"/>
      <name val="Calibri"/>
      <family val="2"/>
    </font>
    <font>
      <b/>
      <sz val="8"/>
      <color indexed="8"/>
      <name val="Calibri"/>
      <family val="2"/>
    </font>
    <font>
      <sz val="8"/>
      <color indexed="8"/>
      <name val="Calibri"/>
      <family val="2"/>
    </font>
    <font>
      <b/>
      <sz val="9"/>
      <color indexed="81"/>
      <name val="Tahoma"/>
      <family val="2"/>
    </font>
    <font>
      <sz val="9"/>
      <color indexed="81"/>
      <name val="Tahoma"/>
      <family val="2"/>
    </font>
    <font>
      <b/>
      <sz val="8"/>
      <name val="Calibri"/>
      <family val="2"/>
    </font>
  </fonts>
  <fills count="9">
    <fill>
      <patternFill patternType="none"/>
    </fill>
    <fill>
      <patternFill patternType="gray125"/>
    </fill>
    <fill>
      <patternFill patternType="solid">
        <fgColor rgb="FFFFFF00"/>
        <bgColor rgb="FFFFFF00"/>
      </patternFill>
    </fill>
    <fill>
      <patternFill patternType="solid">
        <fgColor rgb="FFD9D9D9"/>
        <bgColor rgb="FFD9D9D9"/>
      </patternFill>
    </fill>
    <fill>
      <patternFill patternType="solid">
        <fgColor rgb="FFD8D8D8"/>
        <bgColor rgb="FFD8D8D8"/>
      </patternFill>
    </fill>
    <fill>
      <patternFill patternType="solid">
        <fgColor rgb="FFE7E6E6"/>
        <bgColor rgb="FFE7E6E6"/>
      </patternFill>
    </fill>
    <fill>
      <patternFill patternType="solid">
        <fgColor rgb="FFE2EFD9"/>
        <bgColor rgb="FFE2EFD9"/>
      </patternFill>
    </fill>
    <fill>
      <patternFill patternType="solid">
        <fgColor theme="0"/>
        <bgColor indexed="64"/>
      </patternFill>
    </fill>
    <fill>
      <patternFill patternType="solid">
        <fgColor rgb="FFDEEAF6"/>
        <bgColor rgb="FFDEEAF6"/>
      </patternFill>
    </fill>
  </fills>
  <borders count="8">
    <border>
      <left/>
      <right/>
      <top/>
      <bottom/>
      <diagonal/>
    </border>
    <border>
      <left style="thin">
        <color rgb="FFBFBFBF"/>
      </left>
      <right style="thin">
        <color rgb="FFBFBFBF"/>
      </right>
      <top style="thin">
        <color rgb="FFBFBFBF"/>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s>
  <cellStyleXfs count="3">
    <xf numFmtId="0" fontId="0" fillId="0" borderId="0"/>
    <xf numFmtId="0" fontId="1" fillId="0" borderId="0"/>
    <xf numFmtId="43" fontId="1" fillId="0" borderId="0" applyFont="0" applyFill="0" applyBorder="0" applyAlignment="0" applyProtection="0"/>
  </cellStyleXfs>
  <cellXfs count="71">
    <xf numFmtId="0" fontId="0" fillId="0" borderId="0" xfId="0"/>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164" fontId="2" fillId="0" borderId="3" xfId="0" applyNumberFormat="1" applyFont="1" applyBorder="1" applyAlignment="1">
      <alignment horizontal="left" vertical="center"/>
    </xf>
    <xf numFmtId="9" fontId="4" fillId="0" borderId="3" xfId="0" applyNumberFormat="1" applyFont="1" applyBorder="1" applyAlignment="1">
      <alignment horizontal="center" vertical="center"/>
    </xf>
    <xf numFmtId="10" fontId="4" fillId="0" borderId="3" xfId="0" applyNumberFormat="1" applyFont="1" applyBorder="1" applyAlignment="1">
      <alignment horizontal="center" vertical="center"/>
    </xf>
    <xf numFmtId="164" fontId="4" fillId="0" borderId="3" xfId="0" applyNumberFormat="1" applyFont="1" applyBorder="1" applyAlignment="1">
      <alignment horizontal="left" vertical="center"/>
    </xf>
    <xf numFmtId="164" fontId="4" fillId="0" borderId="3" xfId="0" applyNumberFormat="1" applyFont="1" applyBorder="1" applyAlignment="1">
      <alignment horizontal="center" vertical="center"/>
    </xf>
    <xf numFmtId="164" fontId="2" fillId="0" borderId="2" xfId="0" applyNumberFormat="1" applyFont="1" applyBorder="1" applyAlignment="1">
      <alignment horizontal="right" vertical="center"/>
    </xf>
    <xf numFmtId="164" fontId="2" fillId="0" borderId="3" xfId="0" applyNumberFormat="1" applyFont="1" applyBorder="1" applyAlignment="1">
      <alignment horizontal="right" vertical="center"/>
    </xf>
    <xf numFmtId="0" fontId="4" fillId="0" borderId="3" xfId="0" applyFont="1" applyBorder="1" applyAlignment="1">
      <alignment horizontal="justify" vertical="center" wrapText="1"/>
    </xf>
    <xf numFmtId="0" fontId="6" fillId="0" borderId="3" xfId="0" applyFont="1" applyBorder="1" applyAlignment="1">
      <alignment horizontal="justify" vertical="center" wrapText="1"/>
    </xf>
    <xf numFmtId="2" fontId="2" fillId="0" borderId="2" xfId="0" applyNumberFormat="1" applyFont="1" applyBorder="1" applyAlignment="1">
      <alignment horizontal="right" vertical="center" wrapText="1"/>
    </xf>
    <xf numFmtId="164" fontId="6" fillId="0" borderId="2" xfId="0" applyNumberFormat="1" applyFont="1" applyBorder="1" applyAlignment="1">
      <alignment horizontal="right" vertical="center"/>
    </xf>
    <xf numFmtId="0" fontId="2" fillId="0" borderId="3" xfId="0" applyFont="1" applyBorder="1" applyAlignment="1">
      <alignment horizontal="justify" vertical="center" wrapText="1"/>
    </xf>
    <xf numFmtId="164" fontId="6" fillId="7" borderId="2" xfId="0" applyNumberFormat="1" applyFont="1" applyFill="1" applyBorder="1" applyAlignment="1">
      <alignment horizontal="right" vertical="center"/>
    </xf>
    <xf numFmtId="164" fontId="6" fillId="7" borderId="3" xfId="0" applyNumberFormat="1" applyFont="1" applyFill="1" applyBorder="1" applyAlignment="1">
      <alignment horizontal="right" vertical="center"/>
    </xf>
    <xf numFmtId="0" fontId="6" fillId="0" borderId="3" xfId="0" applyFont="1" applyFill="1" applyBorder="1" applyAlignment="1">
      <alignment horizontal="justify" vertical="center" wrapText="1"/>
    </xf>
    <xf numFmtId="0" fontId="2" fillId="0" borderId="3" xfId="0" applyFont="1" applyFill="1" applyBorder="1" applyAlignment="1">
      <alignment horizontal="justify" vertical="center" wrapText="1"/>
    </xf>
    <xf numFmtId="164" fontId="2" fillId="0" borderId="2" xfId="0" applyNumberFormat="1" applyFont="1" applyBorder="1" applyAlignment="1">
      <alignment vertical="center" wrapText="1"/>
    </xf>
    <xf numFmtId="0" fontId="2" fillId="0" borderId="3" xfId="1" applyFont="1" applyBorder="1" applyAlignment="1">
      <alignment horizontal="justify" vertical="center" wrapText="1"/>
    </xf>
    <xf numFmtId="0" fontId="2" fillId="0" borderId="3" xfId="1" applyFont="1" applyFill="1" applyBorder="1" applyAlignment="1">
      <alignment horizontal="justify" vertical="center" wrapText="1"/>
    </xf>
    <xf numFmtId="164" fontId="2" fillId="0" borderId="3" xfId="0" applyNumberFormat="1" applyFont="1" applyFill="1" applyBorder="1" applyAlignment="1">
      <alignment horizontal="right" vertical="center"/>
    </xf>
    <xf numFmtId="10" fontId="2" fillId="0" borderId="3" xfId="0" applyNumberFormat="1" applyFont="1" applyBorder="1" applyAlignment="1">
      <alignment horizontal="center" vertical="center"/>
    </xf>
    <xf numFmtId="10" fontId="2" fillId="0" borderId="1" xfId="0" applyNumberFormat="1" applyFont="1" applyBorder="1" applyAlignment="1">
      <alignment horizontal="center" vertical="center"/>
    </xf>
    <xf numFmtId="164" fontId="10" fillId="0" borderId="2" xfId="0" applyNumberFormat="1" applyFont="1" applyBorder="1" applyAlignment="1">
      <alignment horizontal="right" vertical="center"/>
    </xf>
    <xf numFmtId="164" fontId="10" fillId="0" borderId="3" xfId="0" applyNumberFormat="1" applyFont="1" applyBorder="1" applyAlignment="1">
      <alignment horizontal="right" vertical="center"/>
    </xf>
    <xf numFmtId="10" fontId="2" fillId="0" borderId="4" xfId="0" applyNumberFormat="1" applyFont="1" applyBorder="1" applyAlignment="1">
      <alignment horizontal="center" vertical="center"/>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0" fontId="3" fillId="6" borderId="2" xfId="0" applyFont="1" applyFill="1" applyBorder="1" applyAlignment="1">
      <alignment horizontal="left" vertical="center" wrapText="1"/>
    </xf>
    <xf numFmtId="0" fontId="3" fillId="6" borderId="2" xfId="0" applyFont="1" applyFill="1" applyBorder="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164" fontId="6" fillId="0" borderId="2" xfId="0" applyNumberFormat="1" applyFont="1" applyFill="1" applyBorder="1" applyAlignment="1">
      <alignment horizontal="right" vertical="center"/>
    </xf>
    <xf numFmtId="164" fontId="6" fillId="0" borderId="2" xfId="0" applyNumberFormat="1" applyFont="1" applyFill="1" applyBorder="1" applyAlignment="1">
      <alignment horizontal="right" vertical="center" wrapText="1"/>
    </xf>
    <xf numFmtId="0" fontId="6" fillId="0" borderId="5" xfId="0" applyFont="1" applyBorder="1" applyAlignment="1">
      <alignment horizontal="justify" vertical="center" wrapText="1"/>
    </xf>
    <xf numFmtId="0" fontId="2" fillId="0" borderId="2" xfId="0" applyFont="1" applyBorder="1" applyAlignment="1">
      <alignment vertical="center" wrapText="1"/>
    </xf>
    <xf numFmtId="2" fontId="2" fillId="0" borderId="2" xfId="0" applyNumberFormat="1" applyFont="1" applyFill="1" applyBorder="1" applyAlignment="1">
      <alignment horizontal="right" vertical="center" wrapText="1"/>
    </xf>
    <xf numFmtId="2" fontId="2" fillId="0" borderId="2" xfId="0" applyNumberFormat="1" applyFont="1" applyBorder="1" applyAlignment="1">
      <alignment vertical="center" wrapText="1"/>
    </xf>
    <xf numFmtId="2" fontId="6" fillId="0" borderId="2" xfId="0" applyNumberFormat="1" applyFont="1" applyFill="1" applyBorder="1" applyAlignment="1">
      <alignment vertical="center" wrapText="1"/>
    </xf>
    <xf numFmtId="0" fontId="4" fillId="0" borderId="2" xfId="0" applyFont="1" applyBorder="1" applyAlignment="1">
      <alignment horizontal="left" vertical="center" wrapText="1"/>
    </xf>
    <xf numFmtId="0" fontId="4" fillId="0" borderId="3" xfId="0" applyFont="1" applyFill="1" applyBorder="1" applyAlignment="1">
      <alignment horizontal="justify" vertical="center" wrapText="1"/>
    </xf>
    <xf numFmtId="9" fontId="2" fillId="0" borderId="2" xfId="0" applyNumberFormat="1" applyFont="1" applyBorder="1" applyAlignment="1">
      <alignment horizontal="center" vertical="center" wrapText="1"/>
    </xf>
    <xf numFmtId="0" fontId="6" fillId="0" borderId="3" xfId="1" applyFont="1" applyBorder="1" applyAlignment="1">
      <alignment horizontal="justify" vertical="center" wrapText="1"/>
    </xf>
    <xf numFmtId="0" fontId="2" fillId="0" borderId="2" xfId="0" applyFont="1" applyBorder="1" applyAlignment="1">
      <alignment horizontal="left" vertical="center" wrapText="1"/>
    </xf>
    <xf numFmtId="2" fontId="2" fillId="0" borderId="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5" fontId="2" fillId="0" borderId="2" xfId="0" applyNumberFormat="1" applyFont="1" applyBorder="1" applyAlignment="1">
      <alignment vertical="center"/>
    </xf>
    <xf numFmtId="164" fontId="2" fillId="0" borderId="2" xfId="0" applyNumberFormat="1" applyFont="1" applyBorder="1" applyAlignment="1">
      <alignment vertical="center"/>
    </xf>
    <xf numFmtId="0" fontId="3" fillId="4" borderId="2" xfId="0" applyFont="1" applyFill="1" applyBorder="1" applyAlignment="1">
      <alignment horizontal="center" vertical="center" wrapText="1"/>
    </xf>
    <xf numFmtId="0" fontId="3" fillId="4" borderId="2" xfId="0" applyFont="1" applyFill="1" applyBorder="1" applyAlignment="1">
      <alignment vertical="center" wrapText="1"/>
    </xf>
    <xf numFmtId="164" fontId="3" fillId="4" borderId="2" xfId="0" applyNumberFormat="1" applyFont="1" applyFill="1" applyBorder="1" applyAlignment="1">
      <alignment vertical="center" wrapText="1"/>
    </xf>
    <xf numFmtId="0" fontId="3" fillId="4" borderId="2" xfId="0" applyFont="1" applyFill="1" applyBorder="1" applyAlignment="1">
      <alignment horizontal="left" vertical="center" wrapText="1"/>
    </xf>
    <xf numFmtId="0" fontId="3" fillId="4" borderId="2" xfId="0" applyFont="1" applyFill="1" applyBorder="1" applyAlignment="1">
      <alignment horizontal="justify" vertical="center" wrapText="1"/>
    </xf>
    <xf numFmtId="0" fontId="0" fillId="0" borderId="0" xfId="0" applyAlignment="1">
      <alignment vertical="center"/>
    </xf>
    <xf numFmtId="166" fontId="5" fillId="8" borderId="1" xfId="0" applyNumberFormat="1" applyFont="1" applyFill="1" applyBorder="1" applyAlignment="1">
      <alignment horizontal="center" vertical="center" wrapText="1"/>
    </xf>
    <xf numFmtId="167" fontId="2" fillId="0" borderId="2" xfId="0" applyNumberFormat="1" applyFont="1" applyBorder="1" applyAlignment="1">
      <alignment horizontal="left" vertical="center"/>
    </xf>
    <xf numFmtId="167" fontId="2" fillId="0" borderId="4" xfId="0" applyNumberFormat="1" applyFont="1" applyBorder="1" applyAlignment="1">
      <alignment vertical="center"/>
    </xf>
    <xf numFmtId="166" fontId="3" fillId="6" borderId="0" xfId="0" applyNumberFormat="1" applyFont="1" applyFill="1" applyBorder="1" applyAlignment="1">
      <alignment horizontal="center" vertical="center" wrapText="1"/>
    </xf>
    <xf numFmtId="166" fontId="2" fillId="0" borderId="0" xfId="0" applyNumberFormat="1" applyFont="1" applyAlignment="1">
      <alignment vertical="center"/>
    </xf>
    <xf numFmtId="166" fontId="3" fillId="4" borderId="0" xfId="0" applyNumberFormat="1" applyFont="1" applyFill="1" applyBorder="1" applyAlignment="1">
      <alignment horizontal="center" vertical="center" wrapText="1"/>
    </xf>
    <xf numFmtId="43" fontId="0" fillId="0" borderId="0" xfId="2" applyFont="1" applyAlignment="1">
      <alignment vertical="center"/>
    </xf>
    <xf numFmtId="0" fontId="3" fillId="4" borderId="6" xfId="0" applyFont="1" applyFill="1" applyBorder="1" applyAlignment="1">
      <alignment horizontal="center" vertical="center" wrapText="1"/>
    </xf>
    <xf numFmtId="0" fontId="11" fillId="0" borderId="7" xfId="0" applyFont="1" applyBorder="1" applyAlignment="1">
      <alignment vertical="center"/>
    </xf>
    <xf numFmtId="0" fontId="3" fillId="6" borderId="6" xfId="0" applyFont="1" applyFill="1" applyBorder="1" applyAlignment="1">
      <alignment horizontal="center" vertical="center" wrapText="1"/>
    </xf>
  </cellXfs>
  <cellStyles count="3">
    <cellStyle name="Millares" xfId="2" builtinId="3"/>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9"/>
  <sheetViews>
    <sheetView tabSelected="1" topLeftCell="J1" workbookViewId="0">
      <pane ySplit="1" topLeftCell="A20" activePane="bottomLeft" state="frozen"/>
      <selection activeCell="J1" sqref="J1"/>
      <selection pane="bottomLeft" activeCell="P23" sqref="P23"/>
    </sheetView>
  </sheetViews>
  <sheetFormatPr baseColWidth="10" defaultRowHeight="15" x14ac:dyDescent="0.25"/>
  <cols>
    <col min="1" max="1" width="9.42578125" style="60" customWidth="1"/>
    <col min="2" max="2" width="36" style="60" customWidth="1"/>
    <col min="3" max="3" width="10" style="60" customWidth="1"/>
    <col min="4" max="4" width="7.85546875" style="60" customWidth="1"/>
    <col min="5" max="5" width="41.140625" style="60" customWidth="1"/>
    <col min="6" max="8" width="11.42578125" style="60"/>
    <col min="9" max="9" width="31.140625" style="60" customWidth="1"/>
    <col min="10" max="15" width="11.42578125" style="60"/>
    <col min="16" max="16" width="68.140625" style="60" customWidth="1"/>
    <col min="17" max="17" width="14.42578125" style="60" bestFit="1" customWidth="1"/>
    <col min="18" max="19" width="13.42578125" style="60" bestFit="1" customWidth="1"/>
    <col min="20" max="20" width="20.42578125" style="60" bestFit="1" customWidth="1"/>
    <col min="21" max="22" width="18.85546875" style="60" bestFit="1" customWidth="1"/>
    <col min="23" max="16384" width="11.42578125" style="60"/>
  </cols>
  <sheetData>
    <row r="1" spans="1:22" ht="78.75" x14ac:dyDescent="0.25">
      <c r="A1" s="1" t="s">
        <v>0</v>
      </c>
      <c r="B1" s="1" t="s">
        <v>1</v>
      </c>
      <c r="C1" s="1" t="s">
        <v>2</v>
      </c>
      <c r="D1" s="1" t="s">
        <v>3</v>
      </c>
      <c r="E1" s="1" t="s">
        <v>4</v>
      </c>
      <c r="F1" s="1" t="s">
        <v>5</v>
      </c>
      <c r="G1" s="1" t="s">
        <v>6</v>
      </c>
      <c r="H1" s="1" t="s">
        <v>7</v>
      </c>
      <c r="I1" s="2" t="s">
        <v>8</v>
      </c>
      <c r="J1" s="1" t="s">
        <v>9</v>
      </c>
      <c r="K1" s="4" t="s">
        <v>12</v>
      </c>
      <c r="L1" s="4" t="s">
        <v>13</v>
      </c>
      <c r="M1" s="3" t="s">
        <v>10</v>
      </c>
      <c r="N1" s="3" t="s">
        <v>14</v>
      </c>
      <c r="O1" s="3" t="s">
        <v>15</v>
      </c>
      <c r="P1" s="4" t="s">
        <v>11</v>
      </c>
      <c r="Q1" s="61" t="s">
        <v>106</v>
      </c>
      <c r="R1" s="61" t="s">
        <v>107</v>
      </c>
      <c r="S1" s="61" t="s">
        <v>108</v>
      </c>
    </row>
    <row r="2" spans="1:22" ht="90" x14ac:dyDescent="0.25">
      <c r="A2" s="5">
        <v>8032</v>
      </c>
      <c r="B2" s="5" t="s">
        <v>16</v>
      </c>
      <c r="C2" s="6">
        <v>272</v>
      </c>
      <c r="D2" s="6">
        <v>2202</v>
      </c>
      <c r="E2" s="7" t="s">
        <v>17</v>
      </c>
      <c r="F2" s="6">
        <v>1550</v>
      </c>
      <c r="G2" s="6" t="s">
        <v>18</v>
      </c>
      <c r="H2" s="6">
        <v>4126</v>
      </c>
      <c r="I2" s="46" t="s">
        <v>19</v>
      </c>
      <c r="J2" s="7" t="s">
        <v>20</v>
      </c>
      <c r="K2" s="13">
        <v>249.13</v>
      </c>
      <c r="L2" s="14">
        <v>227.53</v>
      </c>
      <c r="M2" s="10">
        <v>0.91329827800746599</v>
      </c>
      <c r="N2" s="11">
        <v>376.59000000000003</v>
      </c>
      <c r="O2" s="10">
        <v>0.24296129032258065</v>
      </c>
      <c r="P2" s="16" t="s">
        <v>21</v>
      </c>
      <c r="Q2" s="62">
        <v>739097043775</v>
      </c>
      <c r="R2" s="62">
        <v>145932011077</v>
      </c>
      <c r="S2" s="62">
        <v>92801906309</v>
      </c>
    </row>
    <row r="3" spans="1:22" ht="78.75" x14ac:dyDescent="0.25">
      <c r="A3" s="5">
        <v>8032</v>
      </c>
      <c r="B3" s="5" t="s">
        <v>16</v>
      </c>
      <c r="C3" s="6">
        <v>271</v>
      </c>
      <c r="D3" s="6">
        <v>2201</v>
      </c>
      <c r="E3" s="7" t="s">
        <v>22</v>
      </c>
      <c r="F3" s="6">
        <v>95</v>
      </c>
      <c r="G3" s="6" t="s">
        <v>23</v>
      </c>
      <c r="H3" s="6">
        <v>4125</v>
      </c>
      <c r="I3" s="46" t="s">
        <v>24</v>
      </c>
      <c r="J3" s="7" t="s">
        <v>20</v>
      </c>
      <c r="K3" s="13">
        <v>39.36999999999999</v>
      </c>
      <c r="L3" s="14">
        <v>37.78</v>
      </c>
      <c r="M3" s="10">
        <v>0.95961391922783867</v>
      </c>
      <c r="N3" s="11">
        <v>47.49</v>
      </c>
      <c r="O3" s="10">
        <v>0.49989473684210528</v>
      </c>
      <c r="P3" s="16" t="s">
        <v>25</v>
      </c>
      <c r="Q3" s="62">
        <v>59964348165</v>
      </c>
      <c r="R3" s="62">
        <v>11227762419</v>
      </c>
      <c r="S3" s="62">
        <v>11227762419</v>
      </c>
    </row>
    <row r="4" spans="1:22" ht="123.75" x14ac:dyDescent="0.25">
      <c r="A4" s="5">
        <v>8032</v>
      </c>
      <c r="B4" s="5" t="s">
        <v>16</v>
      </c>
      <c r="C4" s="6">
        <v>274</v>
      </c>
      <c r="D4" s="6">
        <v>2204</v>
      </c>
      <c r="E4" s="7" t="s">
        <v>26</v>
      </c>
      <c r="F4" s="6">
        <v>80</v>
      </c>
      <c r="G4" s="6" t="s">
        <v>18</v>
      </c>
      <c r="H4" s="6">
        <v>4128</v>
      </c>
      <c r="I4" s="46" t="s">
        <v>27</v>
      </c>
      <c r="J4" s="7" t="s">
        <v>20</v>
      </c>
      <c r="K4" s="20">
        <v>57.03</v>
      </c>
      <c r="L4" s="21">
        <v>50.73</v>
      </c>
      <c r="M4" s="10">
        <v>0.88953182535507624</v>
      </c>
      <c r="N4" s="11">
        <v>71.59</v>
      </c>
      <c r="O4" s="10">
        <v>0.89487500000000009</v>
      </c>
      <c r="P4" s="22" t="s">
        <v>109</v>
      </c>
      <c r="Q4" s="62">
        <v>395090238575</v>
      </c>
      <c r="R4" s="62">
        <v>160839569723</v>
      </c>
      <c r="S4" s="62">
        <v>114254217905</v>
      </c>
    </row>
    <row r="5" spans="1:22" ht="45" x14ac:dyDescent="0.25">
      <c r="A5" s="5">
        <v>8032</v>
      </c>
      <c r="B5" s="5" t="s">
        <v>16</v>
      </c>
      <c r="C5" s="6">
        <v>276</v>
      </c>
      <c r="D5" s="6">
        <v>2206</v>
      </c>
      <c r="E5" s="7" t="s">
        <v>28</v>
      </c>
      <c r="F5" s="6">
        <v>50</v>
      </c>
      <c r="G5" s="6" t="s">
        <v>18</v>
      </c>
      <c r="H5" s="6">
        <v>4130</v>
      </c>
      <c r="I5" s="46" t="s">
        <v>29</v>
      </c>
      <c r="J5" s="7" t="s">
        <v>20</v>
      </c>
      <c r="K5" s="13">
        <v>8.8000000000000007</v>
      </c>
      <c r="L5" s="14"/>
      <c r="M5" s="10">
        <v>0</v>
      </c>
      <c r="N5" s="11">
        <v>0</v>
      </c>
      <c r="O5" s="10">
        <v>0</v>
      </c>
      <c r="P5" s="26" t="s">
        <v>110</v>
      </c>
      <c r="Q5" s="62">
        <v>106447833988</v>
      </c>
      <c r="R5" s="62">
        <v>8472756066</v>
      </c>
      <c r="S5" s="62">
        <v>8400506993</v>
      </c>
    </row>
    <row r="6" spans="1:22" ht="78.75" x14ac:dyDescent="0.25">
      <c r="A6" s="5">
        <v>8032</v>
      </c>
      <c r="B6" s="5" t="s">
        <v>16</v>
      </c>
      <c r="C6" s="6">
        <v>284</v>
      </c>
      <c r="D6" s="6">
        <v>2214</v>
      </c>
      <c r="E6" s="7" t="s">
        <v>30</v>
      </c>
      <c r="F6" s="6">
        <v>21</v>
      </c>
      <c r="G6" s="6" t="s">
        <v>31</v>
      </c>
      <c r="H6" s="6">
        <v>4138</v>
      </c>
      <c r="I6" s="46" t="s">
        <v>32</v>
      </c>
      <c r="J6" s="7" t="s">
        <v>20</v>
      </c>
      <c r="K6" s="13"/>
      <c r="L6" s="14"/>
      <c r="M6" s="10" t="s">
        <v>101</v>
      </c>
      <c r="N6" s="11">
        <v>0</v>
      </c>
      <c r="O6" s="10">
        <v>0</v>
      </c>
      <c r="P6" s="26" t="s">
        <v>111</v>
      </c>
      <c r="Q6" s="62">
        <v>19986243273</v>
      </c>
      <c r="R6" s="62">
        <v>3067903215</v>
      </c>
      <c r="S6" s="62">
        <v>2382693479</v>
      </c>
    </row>
    <row r="7" spans="1:22" ht="67.5" x14ac:dyDescent="0.25">
      <c r="A7" s="5">
        <v>8032</v>
      </c>
      <c r="B7" s="5" t="s">
        <v>16</v>
      </c>
      <c r="C7" s="6">
        <v>273</v>
      </c>
      <c r="D7" s="6">
        <v>2203</v>
      </c>
      <c r="E7" s="7" t="s">
        <v>33</v>
      </c>
      <c r="F7" s="6">
        <v>31</v>
      </c>
      <c r="G7" s="6" t="s">
        <v>34</v>
      </c>
      <c r="H7" s="6">
        <v>4127</v>
      </c>
      <c r="I7" s="46" t="s">
        <v>35</v>
      </c>
      <c r="J7" s="7" t="s">
        <v>20</v>
      </c>
      <c r="K7" s="18">
        <v>7.41</v>
      </c>
      <c r="L7" s="27">
        <v>2.79</v>
      </c>
      <c r="M7" s="10">
        <v>0.37651821862348178</v>
      </c>
      <c r="N7" s="11">
        <v>4.92</v>
      </c>
      <c r="O7" s="10">
        <v>0.15870967741935485</v>
      </c>
      <c r="P7" s="19" t="s">
        <v>36</v>
      </c>
      <c r="Q7" s="62">
        <v>23670962173</v>
      </c>
      <c r="R7" s="62">
        <v>833038423</v>
      </c>
      <c r="S7" s="62">
        <v>680475075</v>
      </c>
    </row>
    <row r="8" spans="1:22" ht="292.5" x14ac:dyDescent="0.25">
      <c r="A8" s="5">
        <v>8032</v>
      </c>
      <c r="B8" s="5" t="s">
        <v>16</v>
      </c>
      <c r="C8" s="6">
        <v>269</v>
      </c>
      <c r="D8" s="6">
        <v>2199</v>
      </c>
      <c r="E8" s="7" t="s">
        <v>37</v>
      </c>
      <c r="F8" s="6">
        <v>16</v>
      </c>
      <c r="G8" s="6" t="s">
        <v>38</v>
      </c>
      <c r="H8" s="6">
        <v>4123</v>
      </c>
      <c r="I8" s="50" t="s">
        <v>39</v>
      </c>
      <c r="J8" s="7" t="s">
        <v>20</v>
      </c>
      <c r="K8" s="30">
        <v>10</v>
      </c>
      <c r="L8" s="31">
        <v>8</v>
      </c>
      <c r="M8" s="28">
        <v>0.8</v>
      </c>
      <c r="N8" s="8">
        <v>14</v>
      </c>
      <c r="O8" s="29">
        <v>0.71739130434782605</v>
      </c>
      <c r="P8" s="19" t="s">
        <v>112</v>
      </c>
      <c r="Q8" s="62">
        <v>242563460655</v>
      </c>
      <c r="R8" s="62">
        <v>84638711700</v>
      </c>
      <c r="S8" s="62">
        <v>66538753876</v>
      </c>
    </row>
    <row r="9" spans="1:22" ht="303.75" x14ac:dyDescent="0.25">
      <c r="A9" s="5">
        <v>8032</v>
      </c>
      <c r="B9" s="5" t="s">
        <v>16</v>
      </c>
      <c r="C9" s="6">
        <v>269</v>
      </c>
      <c r="D9" s="6">
        <v>2199</v>
      </c>
      <c r="E9" s="7" t="s">
        <v>37</v>
      </c>
      <c r="F9" s="6">
        <v>30</v>
      </c>
      <c r="G9" s="6" t="s">
        <v>40</v>
      </c>
      <c r="H9" s="6">
        <v>4123</v>
      </c>
      <c r="I9" s="50" t="s">
        <v>41</v>
      </c>
      <c r="J9" s="7" t="s">
        <v>20</v>
      </c>
      <c r="K9" s="13">
        <v>9</v>
      </c>
      <c r="L9" s="14">
        <v>9</v>
      </c>
      <c r="M9" s="28">
        <v>1</v>
      </c>
      <c r="N9" s="8">
        <v>19</v>
      </c>
      <c r="O9" s="32"/>
      <c r="P9" s="15" t="s">
        <v>42</v>
      </c>
      <c r="Q9" s="63">
        <v>45524739396</v>
      </c>
      <c r="R9" s="63">
        <v>17749986228</v>
      </c>
      <c r="S9" s="63">
        <v>4107435853</v>
      </c>
    </row>
    <row r="10" spans="1:22" x14ac:dyDescent="0.25">
      <c r="A10" s="70" t="s">
        <v>43</v>
      </c>
      <c r="B10" s="69"/>
      <c r="C10" s="33"/>
      <c r="D10" s="33"/>
      <c r="E10" s="34"/>
      <c r="F10" s="33"/>
      <c r="G10" s="33"/>
      <c r="H10" s="33"/>
      <c r="I10" s="35"/>
      <c r="J10" s="34"/>
      <c r="K10" s="33"/>
      <c r="L10" s="33"/>
      <c r="M10" s="33"/>
      <c r="N10" s="33"/>
      <c r="O10" s="33"/>
      <c r="P10" s="36"/>
      <c r="Q10" s="64">
        <f>SUM(Q2:Q9)</f>
        <v>1632344870000</v>
      </c>
      <c r="R10" s="64">
        <f>SUM(R2:R9)</f>
        <v>432761738851</v>
      </c>
      <c r="S10" s="64">
        <f>SUM(S2:S9)</f>
        <v>300393751909</v>
      </c>
      <c r="T10" s="67"/>
      <c r="U10" s="67"/>
      <c r="V10" s="67"/>
    </row>
    <row r="11" spans="1:22" ht="78.75" x14ac:dyDescent="0.25">
      <c r="A11" s="37">
        <v>8022</v>
      </c>
      <c r="B11" s="5" t="s">
        <v>44</v>
      </c>
      <c r="C11" s="6">
        <v>30</v>
      </c>
      <c r="D11" s="6">
        <v>1960</v>
      </c>
      <c r="E11" s="7" t="s">
        <v>45</v>
      </c>
      <c r="F11" s="6">
        <v>417460</v>
      </c>
      <c r="G11" s="6" t="s">
        <v>46</v>
      </c>
      <c r="H11" s="6">
        <v>3882</v>
      </c>
      <c r="I11" s="46" t="s">
        <v>47</v>
      </c>
      <c r="J11" s="7" t="s">
        <v>48</v>
      </c>
      <c r="K11" s="39">
        <v>96689.85</v>
      </c>
      <c r="L11" s="40">
        <v>68035.62</v>
      </c>
      <c r="M11" s="10">
        <v>0.70364800441825059</v>
      </c>
      <c r="N11" s="11">
        <v>126545.13999999998</v>
      </c>
      <c r="O11" s="10">
        <v>0.30313117424423891</v>
      </c>
      <c r="P11" s="16" t="s">
        <v>49</v>
      </c>
      <c r="Q11" s="62">
        <v>258192281511</v>
      </c>
      <c r="R11" s="62">
        <v>116759460096</v>
      </c>
      <c r="S11" s="62">
        <v>45676994114</v>
      </c>
    </row>
    <row r="12" spans="1:22" ht="67.5" x14ac:dyDescent="0.25">
      <c r="A12" s="37">
        <v>8022</v>
      </c>
      <c r="B12" s="5" t="s">
        <v>44</v>
      </c>
      <c r="C12" s="6">
        <v>27</v>
      </c>
      <c r="D12" s="6">
        <v>1957</v>
      </c>
      <c r="E12" s="7" t="s">
        <v>50</v>
      </c>
      <c r="F12" s="6">
        <v>1046300</v>
      </c>
      <c r="G12" s="6" t="s">
        <v>46</v>
      </c>
      <c r="H12" s="6">
        <v>3879</v>
      </c>
      <c r="I12" s="46" t="s">
        <v>51</v>
      </c>
      <c r="J12" s="7" t="s">
        <v>48</v>
      </c>
      <c r="K12" s="13">
        <v>278864.93</v>
      </c>
      <c r="L12" s="14">
        <v>231669.31</v>
      </c>
      <c r="M12" s="10">
        <v>0.83075813799892295</v>
      </c>
      <c r="N12" s="11">
        <v>546537.34000000008</v>
      </c>
      <c r="O12" s="10">
        <v>0.52235242282328209</v>
      </c>
      <c r="P12" s="41" t="s">
        <v>52</v>
      </c>
      <c r="Q12" s="62">
        <v>118348215509</v>
      </c>
      <c r="R12" s="62">
        <v>13666006944</v>
      </c>
      <c r="S12" s="62">
        <v>8952977074</v>
      </c>
    </row>
    <row r="13" spans="1:22" ht="213.75" x14ac:dyDescent="0.25">
      <c r="A13" s="37">
        <v>8022</v>
      </c>
      <c r="B13" s="5" t="s">
        <v>44</v>
      </c>
      <c r="C13" s="6">
        <v>28</v>
      </c>
      <c r="D13" s="6">
        <v>1958</v>
      </c>
      <c r="E13" s="7" t="s">
        <v>53</v>
      </c>
      <c r="F13" s="6">
        <v>126</v>
      </c>
      <c r="G13" s="6" t="s">
        <v>54</v>
      </c>
      <c r="H13" s="6">
        <v>3880</v>
      </c>
      <c r="I13" s="46" t="s">
        <v>55</v>
      </c>
      <c r="J13" s="7" t="s">
        <v>48</v>
      </c>
      <c r="K13" s="13">
        <v>12</v>
      </c>
      <c r="L13" s="13">
        <v>12</v>
      </c>
      <c r="M13" s="10">
        <v>1</v>
      </c>
      <c r="N13" s="11">
        <v>34</v>
      </c>
      <c r="O13" s="10">
        <v>0.26984126984126983</v>
      </c>
      <c r="P13" s="41" t="s">
        <v>56</v>
      </c>
      <c r="Q13" s="62">
        <v>54560587980</v>
      </c>
      <c r="R13" s="62">
        <v>4727926980</v>
      </c>
      <c r="S13" s="62">
        <v>1180685670</v>
      </c>
    </row>
    <row r="14" spans="1:22" x14ac:dyDescent="0.25">
      <c r="A14" s="70" t="s">
        <v>57</v>
      </c>
      <c r="B14" s="69"/>
      <c r="C14" s="33"/>
      <c r="D14" s="33"/>
      <c r="E14" s="34"/>
      <c r="F14" s="33"/>
      <c r="G14" s="33"/>
      <c r="H14" s="33"/>
      <c r="I14" s="35"/>
      <c r="J14" s="34"/>
      <c r="K14" s="33"/>
      <c r="L14" s="33"/>
      <c r="M14" s="33"/>
      <c r="N14" s="33"/>
      <c r="O14" s="33"/>
      <c r="P14" s="36"/>
      <c r="Q14" s="64">
        <f>SUM(Q11:Q13)</f>
        <v>431101085000</v>
      </c>
      <c r="R14" s="64">
        <f>SUM(R11:R13)</f>
        <v>135153394020</v>
      </c>
      <c r="S14" s="64">
        <f>SUM(S11:S13)</f>
        <v>55810656858</v>
      </c>
    </row>
    <row r="15" spans="1:22" ht="90" x14ac:dyDescent="0.25">
      <c r="A15" s="37">
        <v>8015</v>
      </c>
      <c r="B15" s="5" t="s">
        <v>58</v>
      </c>
      <c r="C15" s="38">
        <v>267</v>
      </c>
      <c r="D15" s="38">
        <v>2197</v>
      </c>
      <c r="E15" s="42" t="s">
        <v>59</v>
      </c>
      <c r="F15" s="38">
        <v>29</v>
      </c>
      <c r="G15" s="6" t="s">
        <v>60</v>
      </c>
      <c r="H15" s="38">
        <v>4121</v>
      </c>
      <c r="I15" s="50" t="s">
        <v>61</v>
      </c>
      <c r="J15" s="42" t="s">
        <v>62</v>
      </c>
      <c r="K15" s="43">
        <v>5.24</v>
      </c>
      <c r="L15" s="17">
        <v>4.2</v>
      </c>
      <c r="M15" s="10">
        <v>0.80152671755725191</v>
      </c>
      <c r="N15" s="11">
        <v>4.2</v>
      </c>
      <c r="O15" s="10">
        <v>0.14482758620689656</v>
      </c>
      <c r="P15" s="23" t="s">
        <v>63</v>
      </c>
      <c r="Q15" s="62">
        <v>48547149000</v>
      </c>
      <c r="R15" s="62">
        <v>1590511859</v>
      </c>
      <c r="S15" s="62">
        <v>1590511855</v>
      </c>
    </row>
    <row r="16" spans="1:22" ht="101.25" x14ac:dyDescent="0.25">
      <c r="A16" s="37">
        <v>8015</v>
      </c>
      <c r="B16" s="5" t="s">
        <v>58</v>
      </c>
      <c r="C16" s="38">
        <v>268</v>
      </c>
      <c r="D16" s="38">
        <v>2198</v>
      </c>
      <c r="E16" s="42" t="s">
        <v>64</v>
      </c>
      <c r="F16" s="38">
        <v>32</v>
      </c>
      <c r="G16" s="6" t="s">
        <v>65</v>
      </c>
      <c r="H16" s="38">
        <v>4122</v>
      </c>
      <c r="I16" s="50" t="s">
        <v>66</v>
      </c>
      <c r="J16" s="42" t="s">
        <v>48</v>
      </c>
      <c r="K16" s="45">
        <v>7.83</v>
      </c>
      <c r="L16" s="44"/>
      <c r="M16" s="10">
        <v>0</v>
      </c>
      <c r="N16" s="11">
        <v>15.4</v>
      </c>
      <c r="O16" s="10">
        <v>0.48125000000000001</v>
      </c>
      <c r="P16" s="26" t="s">
        <v>67</v>
      </c>
      <c r="Q16" s="62">
        <v>334384000</v>
      </c>
      <c r="R16" s="62">
        <v>0</v>
      </c>
      <c r="S16" s="62">
        <v>0</v>
      </c>
    </row>
    <row r="17" spans="1:19" ht="33.75" x14ac:dyDescent="0.25">
      <c r="A17" s="37">
        <v>8015</v>
      </c>
      <c r="B17" s="5" t="s">
        <v>58</v>
      </c>
      <c r="C17" s="38">
        <v>291</v>
      </c>
      <c r="D17" s="38">
        <v>2221</v>
      </c>
      <c r="E17" s="42" t="s">
        <v>68</v>
      </c>
      <c r="F17" s="38">
        <v>1</v>
      </c>
      <c r="G17" s="38" t="s">
        <v>69</v>
      </c>
      <c r="H17" s="38">
        <v>4145</v>
      </c>
      <c r="I17" s="50" t="s">
        <v>70</v>
      </c>
      <c r="J17" s="42" t="s">
        <v>48</v>
      </c>
      <c r="K17" s="43"/>
      <c r="L17" s="24"/>
      <c r="M17" s="10" t="s">
        <v>101</v>
      </c>
      <c r="N17" s="11">
        <v>0</v>
      </c>
      <c r="O17" s="10">
        <v>0</v>
      </c>
      <c r="P17" s="47" t="s">
        <v>105</v>
      </c>
      <c r="Q17" s="62">
        <v>154207839111</v>
      </c>
      <c r="R17" s="62">
        <v>104768370324</v>
      </c>
      <c r="S17" s="62">
        <v>84038301223</v>
      </c>
    </row>
    <row r="18" spans="1:19" ht="56.25" x14ac:dyDescent="0.25">
      <c r="A18" s="37">
        <v>8015</v>
      </c>
      <c r="B18" s="5" t="s">
        <v>58</v>
      </c>
      <c r="C18" s="38">
        <v>275</v>
      </c>
      <c r="D18" s="38">
        <v>2205</v>
      </c>
      <c r="E18" s="42" t="s">
        <v>71</v>
      </c>
      <c r="F18" s="38">
        <v>1</v>
      </c>
      <c r="G18" s="38" t="s">
        <v>69</v>
      </c>
      <c r="H18" s="38">
        <v>4129</v>
      </c>
      <c r="I18" s="50" t="s">
        <v>72</v>
      </c>
      <c r="J18" s="42" t="s">
        <v>48</v>
      </c>
      <c r="K18" s="43">
        <v>1</v>
      </c>
      <c r="L18" s="24"/>
      <c r="M18" s="10">
        <v>0</v>
      </c>
      <c r="N18" s="11">
        <v>0</v>
      </c>
      <c r="O18" s="10">
        <v>0</v>
      </c>
      <c r="P18" s="47" t="s">
        <v>104</v>
      </c>
      <c r="Q18" s="62">
        <v>20429858000</v>
      </c>
      <c r="R18" s="62">
        <v>8108938672</v>
      </c>
      <c r="S18" s="62">
        <v>5956293632</v>
      </c>
    </row>
    <row r="19" spans="1:19" ht="45" x14ac:dyDescent="0.25">
      <c r="A19" s="37">
        <v>8015</v>
      </c>
      <c r="B19" s="5" t="s">
        <v>58</v>
      </c>
      <c r="C19" s="38">
        <v>285</v>
      </c>
      <c r="D19" s="38">
        <v>2215</v>
      </c>
      <c r="E19" s="42" t="s">
        <v>73</v>
      </c>
      <c r="F19" s="38">
        <v>1</v>
      </c>
      <c r="G19" s="38" t="s">
        <v>69</v>
      </c>
      <c r="H19" s="38">
        <v>4139</v>
      </c>
      <c r="I19" s="50" t="s">
        <v>74</v>
      </c>
      <c r="J19" s="42" t="s">
        <v>48</v>
      </c>
      <c r="K19" s="43"/>
      <c r="L19" s="24"/>
      <c r="M19" s="10" t="s">
        <v>101</v>
      </c>
      <c r="N19" s="11">
        <v>0</v>
      </c>
      <c r="O19" s="10">
        <v>0</v>
      </c>
      <c r="P19" s="25" t="s">
        <v>103</v>
      </c>
      <c r="Q19" s="62">
        <v>8640000000</v>
      </c>
      <c r="R19" s="62">
        <v>0</v>
      </c>
      <c r="S19" s="62">
        <v>0</v>
      </c>
    </row>
    <row r="20" spans="1:19" ht="45" x14ac:dyDescent="0.25">
      <c r="A20" s="37">
        <v>8015</v>
      </c>
      <c r="B20" s="5" t="s">
        <v>58</v>
      </c>
      <c r="C20" s="38">
        <v>296</v>
      </c>
      <c r="D20" s="38">
        <v>2226</v>
      </c>
      <c r="E20" s="42" t="s">
        <v>75</v>
      </c>
      <c r="F20" s="38">
        <v>2</v>
      </c>
      <c r="G20" s="38" t="s">
        <v>76</v>
      </c>
      <c r="H20" s="38">
        <v>4150</v>
      </c>
      <c r="I20" s="50" t="s">
        <v>77</v>
      </c>
      <c r="J20" s="42" t="s">
        <v>48</v>
      </c>
      <c r="K20" s="43"/>
      <c r="L20" s="24"/>
      <c r="M20" s="10" t="s">
        <v>101</v>
      </c>
      <c r="N20" s="11">
        <v>1</v>
      </c>
      <c r="O20" s="10">
        <v>0.5</v>
      </c>
      <c r="P20" s="19" t="s">
        <v>78</v>
      </c>
      <c r="Q20" s="62"/>
      <c r="R20" s="62"/>
      <c r="S20" s="62"/>
    </row>
    <row r="21" spans="1:19" ht="45" x14ac:dyDescent="0.25">
      <c r="A21" s="37">
        <v>8015</v>
      </c>
      <c r="B21" s="5" t="s">
        <v>58</v>
      </c>
      <c r="C21" s="38">
        <v>277</v>
      </c>
      <c r="D21" s="38">
        <v>2207</v>
      </c>
      <c r="E21" s="42" t="s">
        <v>79</v>
      </c>
      <c r="F21" s="38">
        <v>1</v>
      </c>
      <c r="G21" s="38" t="s">
        <v>80</v>
      </c>
      <c r="H21" s="38">
        <v>4131</v>
      </c>
      <c r="I21" s="50" t="s">
        <v>81</v>
      </c>
      <c r="J21" s="42" t="s">
        <v>48</v>
      </c>
      <c r="K21" s="43"/>
      <c r="L21" s="24"/>
      <c r="M21" s="10" t="s">
        <v>101</v>
      </c>
      <c r="N21" s="11">
        <v>0</v>
      </c>
      <c r="O21" s="10">
        <v>0</v>
      </c>
      <c r="P21" s="19" t="s">
        <v>115</v>
      </c>
      <c r="Q21" s="62">
        <v>45877952000</v>
      </c>
      <c r="R21" s="62">
        <v>0</v>
      </c>
      <c r="S21" s="62">
        <v>0</v>
      </c>
    </row>
    <row r="22" spans="1:19" ht="33.75" x14ac:dyDescent="0.25">
      <c r="A22" s="37">
        <v>8015</v>
      </c>
      <c r="B22" s="5" t="s">
        <v>58</v>
      </c>
      <c r="C22" s="38">
        <v>288</v>
      </c>
      <c r="D22" s="38">
        <v>2218</v>
      </c>
      <c r="E22" s="42" t="s">
        <v>82</v>
      </c>
      <c r="F22" s="48">
        <v>0.23</v>
      </c>
      <c r="G22" s="38" t="s">
        <v>83</v>
      </c>
      <c r="H22" s="38">
        <v>4142</v>
      </c>
      <c r="I22" s="50" t="s">
        <v>84</v>
      </c>
      <c r="J22" s="42" t="s">
        <v>48</v>
      </c>
      <c r="K22" s="43"/>
      <c r="L22" s="24"/>
      <c r="M22" s="10" t="s">
        <v>101</v>
      </c>
      <c r="N22" s="11">
        <v>0</v>
      </c>
      <c r="O22" s="10">
        <v>0</v>
      </c>
      <c r="P22" s="49" t="s">
        <v>114</v>
      </c>
      <c r="Q22" s="62">
        <v>40330980000</v>
      </c>
      <c r="R22" s="62">
        <v>0</v>
      </c>
      <c r="S22" s="62">
        <v>0</v>
      </c>
    </row>
    <row r="23" spans="1:19" ht="123.75" x14ac:dyDescent="0.25">
      <c r="A23" s="37">
        <v>8015</v>
      </c>
      <c r="B23" s="5" t="s">
        <v>58</v>
      </c>
      <c r="C23" s="38">
        <v>286</v>
      </c>
      <c r="D23" s="38">
        <v>2216</v>
      </c>
      <c r="E23" s="42" t="s">
        <v>85</v>
      </c>
      <c r="F23" s="38">
        <v>5000</v>
      </c>
      <c r="G23" s="38" t="s">
        <v>86</v>
      </c>
      <c r="H23" s="38">
        <v>4140</v>
      </c>
      <c r="I23" s="50" t="s">
        <v>87</v>
      </c>
      <c r="J23" s="42" t="s">
        <v>48</v>
      </c>
      <c r="K23" s="43">
        <v>0</v>
      </c>
      <c r="L23" s="24"/>
      <c r="M23" s="10" t="s">
        <v>101</v>
      </c>
      <c r="N23" s="11">
        <v>650</v>
      </c>
      <c r="O23" s="10">
        <v>0.13</v>
      </c>
      <c r="P23" s="16" t="s">
        <v>113</v>
      </c>
      <c r="Q23" s="62">
        <v>698288889</v>
      </c>
      <c r="R23" s="62">
        <v>402499629</v>
      </c>
      <c r="S23" s="62">
        <v>371589595</v>
      </c>
    </row>
    <row r="24" spans="1:19" x14ac:dyDescent="0.25">
      <c r="A24" s="70" t="s">
        <v>88</v>
      </c>
      <c r="B24" s="69"/>
      <c r="C24" s="33"/>
      <c r="D24" s="33"/>
      <c r="E24" s="34"/>
      <c r="F24" s="33"/>
      <c r="G24" s="33"/>
      <c r="H24" s="33"/>
      <c r="I24" s="35"/>
      <c r="J24" s="34"/>
      <c r="K24" s="33"/>
      <c r="L24" s="33"/>
      <c r="M24" s="33"/>
      <c r="N24" s="33"/>
      <c r="O24" s="33"/>
      <c r="P24" s="36"/>
      <c r="Q24" s="64">
        <f>SUM(Q15:Q23)</f>
        <v>319066451000</v>
      </c>
      <c r="R24" s="64">
        <f>SUM(R15:R23)</f>
        <v>114870320484</v>
      </c>
      <c r="S24" s="64">
        <f>SUM(S15:S23)</f>
        <v>91956696305</v>
      </c>
    </row>
    <row r="25" spans="1:19" ht="123.75" x14ac:dyDescent="0.25">
      <c r="A25" s="6">
        <v>8014</v>
      </c>
      <c r="B25" s="6" t="s">
        <v>89</v>
      </c>
      <c r="C25" s="38">
        <v>356</v>
      </c>
      <c r="D25" s="38">
        <v>2286</v>
      </c>
      <c r="E25" s="50" t="s">
        <v>90</v>
      </c>
      <c r="F25" s="51">
        <v>100</v>
      </c>
      <c r="G25" s="38" t="s">
        <v>83</v>
      </c>
      <c r="H25" s="38">
        <v>4210</v>
      </c>
      <c r="I25" s="50" t="s">
        <v>91</v>
      </c>
      <c r="J25" s="42" t="s">
        <v>92</v>
      </c>
      <c r="K25" s="52">
        <v>100</v>
      </c>
      <c r="L25" s="52">
        <v>100</v>
      </c>
      <c r="M25" s="10">
        <v>1</v>
      </c>
      <c r="N25" s="12">
        <v>50</v>
      </c>
      <c r="O25" s="10">
        <v>0.25</v>
      </c>
      <c r="P25" s="19" t="s">
        <v>93</v>
      </c>
      <c r="Q25" s="65">
        <v>196352002000</v>
      </c>
      <c r="R25" s="65">
        <v>151180624818</v>
      </c>
      <c r="S25" s="65">
        <v>92226661906</v>
      </c>
    </row>
    <row r="26" spans="1:19" x14ac:dyDescent="0.25">
      <c r="A26" s="70" t="s">
        <v>94</v>
      </c>
      <c r="B26" s="69"/>
      <c r="C26" s="33"/>
      <c r="D26" s="33"/>
      <c r="E26" s="34"/>
      <c r="F26" s="33"/>
      <c r="G26" s="33"/>
      <c r="H26" s="33"/>
      <c r="I26" s="35"/>
      <c r="J26" s="34"/>
      <c r="K26" s="33"/>
      <c r="L26" s="33"/>
      <c r="M26" s="33"/>
      <c r="N26" s="33"/>
      <c r="O26" s="33"/>
      <c r="P26" s="36"/>
      <c r="Q26" s="64">
        <f>Q25</f>
        <v>196352002000</v>
      </c>
      <c r="R26" s="64">
        <f>R25</f>
        <v>151180624818</v>
      </c>
      <c r="S26" s="64">
        <f>S25</f>
        <v>92226661906</v>
      </c>
    </row>
    <row r="27" spans="1:19" ht="67.5" x14ac:dyDescent="0.25">
      <c r="A27" s="6">
        <v>7786</v>
      </c>
      <c r="B27" s="6" t="s">
        <v>95</v>
      </c>
      <c r="C27" s="38" t="s">
        <v>96</v>
      </c>
      <c r="D27" s="38" t="s">
        <v>97</v>
      </c>
      <c r="E27" s="50" t="s">
        <v>82</v>
      </c>
      <c r="F27" s="48">
        <v>0.23</v>
      </c>
      <c r="G27" s="38" t="s">
        <v>83</v>
      </c>
      <c r="H27" s="38">
        <v>4142</v>
      </c>
      <c r="I27" s="50" t="s">
        <v>98</v>
      </c>
      <c r="J27" s="53"/>
      <c r="K27" s="54"/>
      <c r="L27" s="54"/>
      <c r="M27" s="9" t="s">
        <v>101</v>
      </c>
      <c r="N27" s="11">
        <v>0</v>
      </c>
      <c r="O27" s="10">
        <v>0</v>
      </c>
      <c r="P27" s="19" t="s">
        <v>102</v>
      </c>
      <c r="Q27" s="62">
        <v>62350189000</v>
      </c>
      <c r="R27" s="62">
        <v>40950000000</v>
      </c>
      <c r="S27" s="62">
        <v>0</v>
      </c>
    </row>
    <row r="28" spans="1:19" x14ac:dyDescent="0.25">
      <c r="A28" s="70" t="s">
        <v>99</v>
      </c>
      <c r="B28" s="69"/>
      <c r="C28" s="33"/>
      <c r="D28" s="33"/>
      <c r="E28" s="34"/>
      <c r="F28" s="33"/>
      <c r="G28" s="33"/>
      <c r="H28" s="33"/>
      <c r="I28" s="35"/>
      <c r="J28" s="34"/>
      <c r="K28" s="33"/>
      <c r="L28" s="33"/>
      <c r="M28" s="33"/>
      <c r="N28" s="33"/>
      <c r="O28" s="33"/>
      <c r="P28" s="36"/>
      <c r="Q28" s="64">
        <f>Q27</f>
        <v>62350189000</v>
      </c>
      <c r="R28" s="64">
        <f>R27</f>
        <v>40950000000</v>
      </c>
      <c r="S28" s="64">
        <f>S27</f>
        <v>0</v>
      </c>
    </row>
    <row r="29" spans="1:19" x14ac:dyDescent="0.25">
      <c r="A29" s="68" t="s">
        <v>100</v>
      </c>
      <c r="B29" s="69"/>
      <c r="C29" s="55"/>
      <c r="D29" s="55"/>
      <c r="E29" s="56"/>
      <c r="F29" s="55"/>
      <c r="G29" s="55"/>
      <c r="H29" s="55"/>
      <c r="I29" s="58"/>
      <c r="J29" s="56"/>
      <c r="K29" s="57"/>
      <c r="L29" s="57"/>
      <c r="M29" s="56"/>
      <c r="N29" s="57"/>
      <c r="O29" s="56"/>
      <c r="P29" s="59"/>
      <c r="Q29" s="66">
        <f>Q10+Q14+Q24+Q26+Q28</f>
        <v>2641214597000</v>
      </c>
      <c r="R29" s="66">
        <f>R10+R14+R24+R26+R28</f>
        <v>874916078173</v>
      </c>
      <c r="S29" s="66">
        <f>S10+S14+S24+S26+S28</f>
        <v>540387766978</v>
      </c>
    </row>
  </sheetData>
  <mergeCells count="6">
    <mergeCell ref="A29:B29"/>
    <mergeCell ref="A10:B10"/>
    <mergeCell ref="A14:B14"/>
    <mergeCell ref="A24:B24"/>
    <mergeCell ref="A26:B26"/>
    <mergeCell ref="A28:B28"/>
  </mergeCells>
  <dataValidations count="1">
    <dataValidation allowBlank="1" showInputMessage="1" showErrorMessage="1" prompt="A la magnitud consolidada de la terri, se suman 2 puentes reportados en 2024 que no fueron cargados en SEGPLAN. " sqref="K8:L8"/>
  </dataValidations>
  <pageMargins left="0.7" right="0.7" top="0.75" bottom="0.75" header="0.3" footer="0.3"/>
  <pageSetup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Parra Casallas</dc:creator>
  <cp:lastModifiedBy>Rafael Martinez Palacios</cp:lastModifiedBy>
  <dcterms:created xsi:type="dcterms:W3CDTF">2025-11-12T20:51:08Z</dcterms:created>
  <dcterms:modified xsi:type="dcterms:W3CDTF">2025-11-19T12:17:15Z</dcterms:modified>
</cp:coreProperties>
</file>